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basic.sharepoint.com/sites/Basic_shared_files/Documents partages/3 - PRODUCTION/4 - Projets/2023-01-PA-Etude SBF120/3-Traitement Données/"/>
    </mc:Choice>
  </mc:AlternateContent>
  <xr:revisionPtr revIDLastSave="942" documentId="8_{8AFC7ED7-AA0C-449A-967A-7F89CAD54C5A}" xr6:coauthVersionLast="47" xr6:coauthVersionMax="47" xr10:uidLastSave="{1EB37D26-9117-4C94-8D28-13F2028FED77}"/>
  <bookViews>
    <workbookView xWindow="-108" yWindow="-108" windowWidth="23256" windowHeight="12456" tabRatio="816" activeTab="1" xr2:uid="{00000000-000D-0000-FFFF-FFFF00000000}"/>
  </bookViews>
  <sheets>
    <sheet name="Partage Valeur Ajoutée" sheetId="6" r:id="rId1"/>
    <sheet name="Ecarts de salaires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3" i="3" l="1"/>
  <c r="F32" i="3"/>
  <c r="F31" i="3"/>
  <c r="F20" i="3" s="1"/>
  <c r="J31" i="3"/>
  <c r="H31" i="3"/>
  <c r="J32" i="3"/>
  <c r="H32" i="3"/>
  <c r="J33" i="3"/>
  <c r="H33" i="3"/>
  <c r="E33" i="3"/>
  <c r="E32" i="3"/>
  <c r="E31" i="3"/>
  <c r="F19" i="3" s="1"/>
  <c r="D32" i="3"/>
  <c r="D33" i="3"/>
  <c r="D31" i="3"/>
  <c r="F16" i="3"/>
  <c r="F14" i="3"/>
  <c r="F13" i="3"/>
  <c r="F11" i="3"/>
  <c r="F10" i="3"/>
  <c r="F21" i="3" l="1"/>
  <c r="F22" i="3"/>
</calcChain>
</file>

<file path=xl/sharedStrings.xml><?xml version="1.0" encoding="utf-8"?>
<sst xmlns="http://schemas.openxmlformats.org/spreadsheetml/2006/main" count="129" uniqueCount="75">
  <si>
    <t>Dassault Systemes</t>
  </si>
  <si>
    <t>Stellantis</t>
  </si>
  <si>
    <t>Teleperformance</t>
  </si>
  <si>
    <t>Nombre d'entreprises.</t>
  </si>
  <si>
    <t>%</t>
  </si>
  <si>
    <t>à</t>
  </si>
  <si>
    <t>, leurs salarié.e.s de</t>
  </si>
  <si>
    <t>Année</t>
  </si>
  <si>
    <t>Ratio CAC40</t>
  </si>
  <si>
    <r>
      <rPr>
        <b/>
        <sz val="12"/>
        <color rgb="FF000000"/>
        <rFont val="Calibri"/>
        <family val="2"/>
      </rPr>
      <t>les PDG des 40 plus grandes entreprises</t>
    </r>
    <r>
      <rPr>
        <sz val="11"/>
        <color rgb="FF000000"/>
        <rFont val="Calibri"/>
        <family val="2"/>
        <charset val="1"/>
      </rPr>
      <t xml:space="preserve"> ont augmenté leur rémunération de</t>
    </r>
  </si>
  <si>
    <r>
      <t xml:space="preserve">Par comparaison, </t>
    </r>
    <r>
      <rPr>
        <b/>
        <sz val="12"/>
        <color rgb="FF000000"/>
        <rFont val="Calibri"/>
        <family val="2"/>
      </rPr>
      <t>le SMIC a augmenté entre 2011 et 2021 de</t>
    </r>
  </si>
  <si>
    <t>Valeur Ajoutée SBF120
hors finances/immob
(somme en euros)</t>
  </si>
  <si>
    <t>Masse salariale SBF120
hors finances/immob
(somme en euros)</t>
  </si>
  <si>
    <t>Valeur Ajoutée CAC40
hors finances/immob
(somme en euros)</t>
  </si>
  <si>
    <t>Masse salariale CAC40
hors finances/immob
(somme en euros)</t>
  </si>
  <si>
    <t>Valeur Ajoutée entreprises françaises
non financières/immobilières
(somme en milliards d'euros)</t>
  </si>
  <si>
    <t>Masse salariale entreprises françaises
non financières/immobilières
(somme en milliards d'euros)</t>
  </si>
  <si>
    <t>Ratio entreprises françaises
non financières/immobilières</t>
  </si>
  <si>
    <t>Source</t>
  </si>
  <si>
    <t>INSEE</t>
  </si>
  <si>
    <t>calcul</t>
  </si>
  <si>
    <t>Part des salaires dans la valeur ajoutée</t>
  </si>
  <si>
    <t>Source INSEE : https://www.insee.fr/fr/statistiques/1375188</t>
  </si>
  <si>
    <t>SMIC mensuel brut 2011</t>
  </si>
  <si>
    <t>SMIC mensuel brut 2021</t>
  </si>
  <si>
    <t>CAC40 (liste 2021)</t>
  </si>
  <si>
    <t>SBF120 (liste 2021)</t>
  </si>
  <si>
    <t>Entre 2011 et 2021 la part dédiée à la rémunération du travail :</t>
  </si>
  <si>
    <t>à :</t>
  </si>
  <si>
    <t>- dans le CAC 40, elle est passée de :</t>
  </si>
  <si>
    <t>soit une baisse de</t>
  </si>
  <si>
    <t>points</t>
  </si>
  <si>
    <t>Même en arrêtant l’analyse à l’année 2019, avant la crise de la COVID-19</t>
  </si>
  <si>
    <t>- dans le CAC 40, elle était passée de :</t>
  </si>
  <si>
    <t>Dans les 3 plus grosses rémunérations de notre échantillon</t>
  </si>
  <si>
    <t>- la part de la rémunération fixe représente :</t>
  </si>
  <si>
    <t>- la part de la rémunération variable représente :</t>
  </si>
  <si>
    <t>- la part de la rémunération en actions représente :</t>
  </si>
  <si>
    <t>- et le reste représente :</t>
  </si>
  <si>
    <t>Valeurs absolues</t>
  </si>
  <si>
    <t>Pourcentages</t>
  </si>
  <si>
    <t>- en France elle est restée stable autour de</t>
  </si>
  <si>
    <t>3 plus grosses rémunérations de notre échantillon</t>
  </si>
  <si>
    <r>
      <rPr>
        <b/>
        <sz val="12"/>
        <color rgb="FF000000"/>
        <rFont val="Calibri"/>
        <family val="2"/>
      </rPr>
      <t>CAC 40</t>
    </r>
    <r>
      <rPr>
        <sz val="11"/>
        <color rgb="FF000000"/>
        <rFont val="Calibri"/>
        <family val="2"/>
        <charset val="1"/>
      </rPr>
      <t xml:space="preserve"> : En 10 ans la moyenne des écarts de salaires entre dirigeant.e.s et le salaire moyen de leur entreprise est ainsi passée de</t>
    </r>
    <r>
      <rPr>
        <sz val="11"/>
        <color rgb="FF000000"/>
        <rFont val="Calibri"/>
        <family val="2"/>
      </rPr>
      <t xml:space="preserve"> :</t>
    </r>
  </si>
  <si>
    <t>SBF 120</t>
  </si>
  <si>
    <t>CAC 40</t>
  </si>
  <si>
    <t>Ratio SBF 120</t>
  </si>
  <si>
    <t>BASIC</t>
  </si>
  <si>
    <t>Moyenne des rémunérations des dirigeants</t>
  </si>
  <si>
    <t>Rémunération des dirigeants
(somme totale)</t>
  </si>
  <si>
    <t>Somme des dépenses de personnel 
(y compris contributions sociales)</t>
  </si>
  <si>
    <t>Somme du nombre d'employés (équivalents temps plein)</t>
  </si>
  <si>
    <t>Moyenne des ratios
 Dépenses de personnel / Nombre d'employés</t>
  </si>
  <si>
    <t>Nom de l'entreprise</t>
  </si>
  <si>
    <t>Rémunération totale du dirigeant</t>
  </si>
  <si>
    <t>dont rémunération fixe</t>
  </si>
  <si>
    <t>dont rémunération variable annuelle</t>
  </si>
  <si>
    <t>dont rémunération variable pluriannuelle</t>
  </si>
  <si>
    <t>dont rémunération en actions</t>
  </si>
  <si>
    <t>dont rémunération en stock options</t>
  </si>
  <si>
    <t>dont autres rémunérations</t>
  </si>
  <si>
    <t>Sur l'ensemble des 100 plus grandes entreprises (SBF 120)</t>
  </si>
  <si>
    <r>
      <t xml:space="preserve">Rémunération moyenne des salariés 
</t>
    </r>
    <r>
      <rPr>
        <sz val="11"/>
        <rFont val="Cambria"/>
        <family val="1"/>
      </rPr>
      <t>(= dépenses totales de personnel / nombre d'employés)</t>
    </r>
  </si>
  <si>
    <t>Nombre d'employés (équivalents temps plein)</t>
  </si>
  <si>
    <t>Ecart de rémunération</t>
  </si>
  <si>
    <t>Ecarts de rémunérations</t>
  </si>
  <si>
    <t>Ecart avec les dirigeants du CAC 40</t>
  </si>
  <si>
    <t>Ecart avec les dirigeants du SBF 120</t>
  </si>
  <si>
    <t>Valeur</t>
  </si>
  <si>
    <t xml:space="preserve"> </t>
  </si>
  <si>
    <t>- dans les 100 plus grandes entreprises françaises côtées au SBF 120, elle est passée de :</t>
  </si>
  <si>
    <t>- dans les 100 plus grandes entreprises françaises côtées au SBF 120, elle était passée de :</t>
  </si>
  <si>
    <r>
      <rPr>
        <b/>
        <sz val="12"/>
        <color rgb="FF000000"/>
        <rFont val="Calibri"/>
        <family val="2"/>
      </rPr>
      <t xml:space="preserve">100 plus grandes entreprises (SBF 120) : </t>
    </r>
    <r>
      <rPr>
        <sz val="11"/>
        <color rgb="FF000000"/>
        <rFont val="Calibri"/>
        <family val="2"/>
        <charset val="1"/>
      </rPr>
      <t>En 10 ans la moyenne des écarts de salaires entre dirigeant.e.s et le salaire moyen de leur entreprise est passée de</t>
    </r>
    <r>
      <rPr>
        <sz val="11"/>
        <color rgb="FF000000"/>
        <rFont val="Calibri"/>
        <family val="2"/>
      </rPr>
      <t xml:space="preserve"> :</t>
    </r>
  </si>
  <si>
    <r>
      <rPr>
        <b/>
        <sz val="12"/>
        <color rgb="FF000000"/>
        <rFont val="Calibri"/>
        <family val="2"/>
      </rPr>
      <t>les PDG des 100 plus grandes entreprises</t>
    </r>
    <r>
      <rPr>
        <sz val="11"/>
        <color rgb="FF000000"/>
        <rFont val="Calibri"/>
        <family val="2"/>
        <charset val="1"/>
      </rPr>
      <t xml:space="preserve"> côtées au SBF 120 ont augmenté leur rémunération de</t>
    </r>
  </si>
  <si>
    <t>SMIC mensuel chargé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</si>
</sst>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\ [$€-40C]_-;\-* #,##0\ [$€-40C]_-;_-* &quot;-&quot;??\ [$€-40C]_-;_-@_-"/>
    <numFmt numFmtId="167" formatCode="0.0%"/>
    <numFmt numFmtId="168" formatCode="_-* #,##0\ &quot;€&quot;_-;\-* #,##0\ &quot;€&quot;_-;_-* &quot;-&quot;??\ &quot;€&quot;_-;_-@_-"/>
    <numFmt numFmtId="169" formatCode="0.000"/>
  </numFmts>
  <fonts count="1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sz val="16"/>
      <name val="Calibri"/>
      <family val="2"/>
    </font>
    <font>
      <b/>
      <sz val="11"/>
      <name val="Cambria"/>
      <family val="1"/>
    </font>
    <font>
      <sz val="16"/>
      <color rgb="FF000000"/>
      <name val="Calibri"/>
      <family val="2"/>
    </font>
    <font>
      <sz val="16"/>
      <name val="Calibri"/>
      <family val="2"/>
    </font>
    <font>
      <b/>
      <sz val="16"/>
      <color rgb="FF000000"/>
      <name val="Calibri"/>
      <family val="2"/>
    </font>
    <font>
      <sz val="11"/>
      <name val="Cambria"/>
      <family val="1"/>
    </font>
    <font>
      <i/>
      <sz val="11"/>
      <name val="Cambria"/>
      <family val="1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1" fillId="0" borderId="0"/>
  </cellStyleXfs>
  <cellXfs count="84">
    <xf numFmtId="0" fontId="0" fillId="0" borderId="0" xfId="0"/>
    <xf numFmtId="0" fontId="4" fillId="0" borderId="0" xfId="4" applyAlignment="1">
      <alignment horizontal="center"/>
    </xf>
    <xf numFmtId="0" fontId="4" fillId="0" borderId="0" xfId="4" applyAlignment="1">
      <alignment horizontal="center" vertical="center" wrapText="1"/>
    </xf>
    <xf numFmtId="0" fontId="4" fillId="0" borderId="0" xfId="4" applyAlignment="1">
      <alignment horizontal="left"/>
    </xf>
    <xf numFmtId="0" fontId="8" fillId="0" borderId="1" xfId="4" applyFont="1" applyBorder="1" applyAlignment="1">
      <alignment horizontal="center" vertical="center" wrapText="1"/>
    </xf>
    <xf numFmtId="0" fontId="4" fillId="0" borderId="1" xfId="4" applyBorder="1" applyAlignment="1">
      <alignment horizontal="center"/>
    </xf>
    <xf numFmtId="0" fontId="9" fillId="0" borderId="1" xfId="4" applyFont="1" applyBorder="1" applyAlignment="1">
      <alignment horizontal="center" vertical="center" wrapText="1"/>
    </xf>
    <xf numFmtId="0" fontId="5" fillId="0" borderId="0" xfId="4" applyFont="1" applyAlignment="1">
      <alignment horizontal="left"/>
    </xf>
    <xf numFmtId="0" fontId="10" fillId="0" borderId="0" xfId="4" applyFont="1" applyAlignment="1">
      <alignment horizontal="left"/>
    </xf>
    <xf numFmtId="0" fontId="14" fillId="0" borderId="0" xfId="0" applyFont="1"/>
    <xf numFmtId="0" fontId="12" fillId="3" borderId="2" xfId="0" quotePrefix="1" applyFont="1" applyFill="1" applyBorder="1"/>
    <xf numFmtId="0" fontId="4" fillId="3" borderId="3" xfId="4" applyFill="1" applyBorder="1" applyAlignment="1">
      <alignment horizontal="left"/>
    </xf>
    <xf numFmtId="0" fontId="13" fillId="3" borderId="4" xfId="4" applyFont="1" applyFill="1" applyBorder="1" applyAlignment="1">
      <alignment horizontal="left"/>
    </xf>
    <xf numFmtId="0" fontId="4" fillId="3" borderId="11" xfId="4" applyFill="1" applyBorder="1" applyAlignment="1">
      <alignment horizontal="left"/>
    </xf>
    <xf numFmtId="0" fontId="4" fillId="3" borderId="0" xfId="4" applyFill="1" applyAlignment="1">
      <alignment horizontal="left"/>
    </xf>
    <xf numFmtId="0" fontId="12" fillId="3" borderId="0" xfId="0" quotePrefix="1" applyFont="1" applyFill="1"/>
    <xf numFmtId="0" fontId="13" fillId="3" borderId="12" xfId="4" applyFont="1" applyFill="1" applyBorder="1" applyAlignment="1">
      <alignment horizontal="left"/>
    </xf>
    <xf numFmtId="0" fontId="4" fillId="3" borderId="5" xfId="4" applyFill="1" applyBorder="1" applyAlignment="1">
      <alignment horizontal="left"/>
    </xf>
    <xf numFmtId="0" fontId="4" fillId="3" borderId="6" xfId="4" applyFill="1" applyBorder="1" applyAlignment="1">
      <alignment horizontal="left"/>
    </xf>
    <xf numFmtId="0" fontId="12" fillId="3" borderId="6" xfId="0" quotePrefix="1" applyFont="1" applyFill="1" applyBorder="1"/>
    <xf numFmtId="0" fontId="13" fillId="3" borderId="7" xfId="4" applyFont="1" applyFill="1" applyBorder="1" applyAlignment="1">
      <alignment horizontal="left"/>
    </xf>
    <xf numFmtId="0" fontId="12" fillId="3" borderId="8" xfId="0" quotePrefix="1" applyFont="1" applyFill="1" applyBorder="1"/>
    <xf numFmtId="0" fontId="4" fillId="3" borderId="9" xfId="4" applyFill="1" applyBorder="1" applyAlignment="1">
      <alignment horizontal="left"/>
    </xf>
    <xf numFmtId="0" fontId="13" fillId="3" borderId="10" xfId="4" applyFont="1" applyFill="1" applyBorder="1" applyAlignment="1">
      <alignment horizontal="left"/>
    </xf>
    <xf numFmtId="165" fontId="4" fillId="0" borderId="0" xfId="1" applyNumberFormat="1" applyFont="1" applyAlignment="1">
      <alignment horizontal="center"/>
    </xf>
    <xf numFmtId="0" fontId="1" fillId="0" borderId="1" xfId="5" applyBorder="1" applyAlignment="1">
      <alignment horizontal="center"/>
    </xf>
    <xf numFmtId="0" fontId="0" fillId="0" borderId="0" xfId="0" applyAlignment="1">
      <alignment vertical="center"/>
    </xf>
    <xf numFmtId="0" fontId="10" fillId="0" borderId="0" xfId="4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2" borderId="2" xfId="0" applyFont="1" applyFill="1" applyBorder="1" applyAlignment="1">
      <alignment vertical="center"/>
    </xf>
    <xf numFmtId="1" fontId="0" fillId="2" borderId="4" xfId="0" applyNumberForma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right" vertical="center"/>
    </xf>
    <xf numFmtId="1" fontId="0" fillId="2" borderId="7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0" fillId="2" borderId="0" xfId="0" quotePrefix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2" xfId="0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0" fillId="2" borderId="6" xfId="0" quotePrefix="1" applyFill="1" applyBorder="1" applyAlignment="1">
      <alignment vertical="center"/>
    </xf>
    <xf numFmtId="0" fontId="6" fillId="0" borderId="0" xfId="0" applyFont="1" applyAlignment="1">
      <alignment vertical="center"/>
    </xf>
    <xf numFmtId="168" fontId="0" fillId="0" borderId="1" xfId="2" applyNumberFormat="1" applyFont="1" applyBorder="1" applyAlignment="1">
      <alignment vertical="center"/>
    </xf>
    <xf numFmtId="1" fontId="0" fillId="4" borderId="3" xfId="0" applyNumberFormat="1" applyFill="1" applyBorder="1" applyAlignment="1">
      <alignment vertical="center"/>
    </xf>
    <xf numFmtId="1" fontId="0" fillId="4" borderId="6" xfId="0" applyNumberFormat="1" applyFill="1" applyBorder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166" fontId="0" fillId="0" borderId="1" xfId="1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" fontId="0" fillId="4" borderId="9" xfId="0" applyNumberFormat="1" applyFill="1" applyBorder="1" applyAlignment="1">
      <alignment vertical="center"/>
    </xf>
    <xf numFmtId="164" fontId="0" fillId="4" borderId="0" xfId="0" applyNumberFormat="1" applyFill="1" applyAlignment="1">
      <alignment vertical="center"/>
    </xf>
    <xf numFmtId="169" fontId="0" fillId="4" borderId="6" xfId="0" applyNumberFormat="1" applyFill="1" applyBorder="1" applyAlignment="1">
      <alignment vertical="center"/>
    </xf>
    <xf numFmtId="9" fontId="0" fillId="0" borderId="1" xfId="3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165" fontId="0" fillId="4" borderId="1" xfId="1" applyNumberFormat="1" applyFont="1" applyFill="1" applyBorder="1" applyAlignment="1">
      <alignment vertical="center"/>
    </xf>
    <xf numFmtId="9" fontId="0" fillId="4" borderId="1" xfId="3" applyFont="1" applyFill="1" applyBorder="1" applyAlignment="1">
      <alignment vertical="center"/>
    </xf>
    <xf numFmtId="167" fontId="0" fillId="4" borderId="1" xfId="3" applyNumberFormat="1" applyFont="1" applyFill="1" applyBorder="1" applyAlignment="1">
      <alignment vertical="center"/>
    </xf>
    <xf numFmtId="165" fontId="13" fillId="4" borderId="9" xfId="1" applyNumberFormat="1" applyFont="1" applyFill="1" applyBorder="1" applyAlignment="1">
      <alignment horizontal="left"/>
    </xf>
    <xf numFmtId="165" fontId="13" fillId="4" borderId="3" xfId="1" applyNumberFormat="1" applyFont="1" applyFill="1" applyBorder="1" applyAlignment="1">
      <alignment horizontal="left"/>
    </xf>
    <xf numFmtId="165" fontId="13" fillId="4" borderId="0" xfId="1" applyNumberFormat="1" applyFont="1" applyFill="1" applyBorder="1" applyAlignment="1">
      <alignment horizontal="left"/>
    </xf>
    <xf numFmtId="164" fontId="13" fillId="4" borderId="6" xfId="4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17" fillId="0" borderId="0" xfId="0" applyFont="1" applyAlignment="1">
      <alignment vertical="center" wrapText="1"/>
    </xf>
    <xf numFmtId="44" fontId="0" fillId="0" borderId="1" xfId="2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9" fontId="0" fillId="4" borderId="8" xfId="3" applyFont="1" applyFill="1" applyBorder="1" applyAlignment="1">
      <alignment horizontal="center" vertical="center"/>
    </xf>
    <xf numFmtId="9" fontId="0" fillId="4" borderId="10" xfId="3" applyFont="1" applyFill="1" applyBorder="1" applyAlignment="1">
      <alignment horizontal="center" vertical="center"/>
    </xf>
  </cellXfs>
  <cellStyles count="6">
    <cellStyle name="Milliers" xfId="1" builtinId="3"/>
    <cellStyle name="Monétaire" xfId="2" builtinId="4"/>
    <cellStyle name="Normal" xfId="0" builtinId="0"/>
    <cellStyle name="Normal 2" xfId="4" xr:uid="{1F8E6D71-4839-46FD-9418-CC817ADA7A9F}"/>
    <cellStyle name="Normal 2 2" xfId="5" xr:uid="{9D561305-23C5-4E4D-B67B-DE18C5137FC9}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 la part des salaires dans la valeur ajoutée </a:t>
            </a:r>
            <a:r>
              <a:rPr lang="fr-FR" sz="1440" b="0" i="0" u="none" strike="noStrike" baseline="0">
                <a:effectLst/>
              </a:rPr>
              <a:t>des entreprises non financières et non immobilières </a:t>
            </a:r>
            <a:r>
              <a:rPr lang="fr-FR"/>
              <a:t>entre</a:t>
            </a:r>
            <a:r>
              <a:rPr lang="fr-FR" baseline="0"/>
              <a:t> 2009 et 2021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0723142512764816E-2"/>
          <c:y val="8.4512889887469772E-2"/>
          <c:w val="0.67613085807688444"/>
          <c:h val="0.8529894729891343"/>
        </c:manualLayout>
      </c:layout>
      <c:lineChart>
        <c:grouping val="standard"/>
        <c:varyColors val="0"/>
        <c:ser>
          <c:idx val="3"/>
          <c:order val="1"/>
          <c:tx>
            <c:strRef>
              <c:f>'Partage Valeur Ajoutée'!$K$31</c:f>
              <c:strCache>
                <c:ptCount val="1"/>
                <c:pt idx="0">
                  <c:v>Ratio entreprises françaises
non financières/immobilières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'Partage Valeur Ajoutée'!$K$33:$K$45</c:f>
              <c:numCache>
                <c:formatCode>General</c:formatCode>
                <c:ptCount val="13"/>
                <c:pt idx="0">
                  <c:v>0.61900401588286003</c:v>
                </c:pt>
                <c:pt idx="1">
                  <c:v>0.62225369877219228</c:v>
                </c:pt>
                <c:pt idx="2">
                  <c:v>0.61999456229585892</c:v>
                </c:pt>
                <c:pt idx="3">
                  <c:v>0.62659114501309421</c:v>
                </c:pt>
                <c:pt idx="4">
                  <c:v>0.63117811349784803</c:v>
                </c:pt>
                <c:pt idx="5">
                  <c:v>0.63289789786567485</c:v>
                </c:pt>
                <c:pt idx="6">
                  <c:v>0.62500279499240363</c:v>
                </c:pt>
                <c:pt idx="7">
                  <c:v>0.62948343228007242</c:v>
                </c:pt>
                <c:pt idx="8">
                  <c:v>0.63094045427330225</c:v>
                </c:pt>
                <c:pt idx="9">
                  <c:v>0.6326149837102425</c:v>
                </c:pt>
                <c:pt idx="10">
                  <c:v>0.61210865456779795</c:v>
                </c:pt>
                <c:pt idx="11">
                  <c:v>0.62415250032659442</c:v>
                </c:pt>
                <c:pt idx="12">
                  <c:v>0.62067704216645014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85-4A07-BCA7-B7D99B1F52BC}"/>
            </c:ext>
          </c:extLst>
        </c:ser>
        <c:ser>
          <c:idx val="0"/>
          <c:order val="2"/>
          <c:tx>
            <c:strRef>
              <c:f>'Partage Valeur Ajoutée'!$E$31</c:f>
              <c:strCache>
                <c:ptCount val="1"/>
                <c:pt idx="0">
                  <c:v>Ratio SBF 120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'Partage Valeur Ajoutée'!$B$33:$B$45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'Partage Valeur Ajoutée'!$E$33:$E$45</c:f>
              <c:numCache>
                <c:formatCode>General</c:formatCode>
                <c:ptCount val="13"/>
                <c:pt idx="0">
                  <c:v>0.60768510135584242</c:v>
                </c:pt>
                <c:pt idx="1">
                  <c:v>0.55329571433269231</c:v>
                </c:pt>
                <c:pt idx="2">
                  <c:v>0.55764182213796676</c:v>
                </c:pt>
                <c:pt idx="3">
                  <c:v>0.58335578309237002</c:v>
                </c:pt>
                <c:pt idx="4">
                  <c:v>0.58856854576342987</c:v>
                </c:pt>
                <c:pt idx="5">
                  <c:v>0.59081441441404725</c:v>
                </c:pt>
                <c:pt idx="6">
                  <c:v>0.60456371970982214</c:v>
                </c:pt>
                <c:pt idx="7">
                  <c:v>0.60780586658889713</c:v>
                </c:pt>
                <c:pt idx="8">
                  <c:v>0.58207789625879292</c:v>
                </c:pt>
                <c:pt idx="9">
                  <c:v>0.58785075861871972</c:v>
                </c:pt>
                <c:pt idx="10">
                  <c:v>0.56425375198155181</c:v>
                </c:pt>
                <c:pt idx="11">
                  <c:v>0.63043403538703691</c:v>
                </c:pt>
                <c:pt idx="12">
                  <c:v>0.51225445196245711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85-4A07-BCA7-B7D99B1F52BC}"/>
            </c:ext>
          </c:extLst>
        </c:ser>
        <c:ser>
          <c:idx val="1"/>
          <c:order val="3"/>
          <c:tx>
            <c:strRef>
              <c:f>'Partage Valeur Ajoutée'!$H$31</c:f>
              <c:strCache>
                <c:ptCount val="1"/>
                <c:pt idx="0">
                  <c:v>Ratio CAC40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'Partage Valeur Ajoutée'!$H$33:$H$45</c:f>
              <c:numCache>
                <c:formatCode>General</c:formatCode>
                <c:ptCount val="13"/>
                <c:pt idx="0">
                  <c:v>0.57920574639158162</c:v>
                </c:pt>
                <c:pt idx="1">
                  <c:v>0.53334095557022865</c:v>
                </c:pt>
                <c:pt idx="2">
                  <c:v>0.52507343922430105</c:v>
                </c:pt>
                <c:pt idx="3">
                  <c:v>0.54765143739242605</c:v>
                </c:pt>
                <c:pt idx="4">
                  <c:v>0.55174171712942854</c:v>
                </c:pt>
                <c:pt idx="5">
                  <c:v>0.55837739479995629</c:v>
                </c:pt>
                <c:pt idx="6">
                  <c:v>0.57444151144479716</c:v>
                </c:pt>
                <c:pt idx="7">
                  <c:v>0.58622939115938355</c:v>
                </c:pt>
                <c:pt idx="8">
                  <c:v>0.54577582503793198</c:v>
                </c:pt>
                <c:pt idx="9">
                  <c:v>0.55824817841939511</c:v>
                </c:pt>
                <c:pt idx="10">
                  <c:v>0.53657901842579336</c:v>
                </c:pt>
                <c:pt idx="11">
                  <c:v>0.59531896386491723</c:v>
                </c:pt>
                <c:pt idx="12">
                  <c:v>0.48067556006188566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85-4A07-BCA7-B7D99B1F5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310032"/>
        <c:axId val="522093360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'Partage Valeur Ajoutée'!$O$31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'Partage Valeur Ajoutée'!$O$33:$O$45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8385-4A07-BCA7-B7D99B1F52B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'Partage Valeur Ajoutée'!$L$31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'Partage Valeur Ajoutée'!$L$33:$L$45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385-4A07-BCA7-B7D99B1F52BC}"/>
                  </c:ext>
                </c:extLst>
              </c15:ser>
            </c15:filteredLineSeries>
          </c:ext>
        </c:extLst>
      </c:lineChart>
      <c:catAx>
        <c:axId val="45231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2093360"/>
        <c:crosses val="autoZero"/>
        <c:auto val="1"/>
        <c:lblAlgn val="ctr"/>
        <c:lblOffset val="100"/>
        <c:noMultiLvlLbl val="0"/>
      </c:catAx>
      <c:valAx>
        <c:axId val="522093360"/>
        <c:scaling>
          <c:orientation val="minMax"/>
          <c:min val="0.4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231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523117480361189"/>
          <c:y val="0.32673562217898927"/>
          <c:w val="0.24763134848275198"/>
          <c:h val="0.496696790035723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293914</xdr:colOff>
      <xdr:row>3</xdr:row>
      <xdr:rowOff>43543</xdr:rowOff>
    </xdr:from>
    <xdr:to>
      <xdr:col>6</xdr:col>
      <xdr:colOff>1600200</xdr:colOff>
      <xdr:row>28</xdr:row>
      <xdr:rowOff>43543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10B2D39-2EA3-4461-8CF0-130E4B119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DFD6F-CA26-4142-BA77-52DE490E2FCA}">
  <dimension ref="A1:L48"/>
  <sheetViews>
    <sheetView topLeftCell="A3" zoomScale="70" zoomScaleNormal="70" workbookViewId="0">
      <selection activeCell="J5" sqref="J5"/>
    </sheetView>
  </sheetViews>
  <sheetFormatPr baseColWidth="10" defaultRowHeight="14.4" x14ac:dyDescent="0.3"/>
  <cols>
    <col min="1" max="1" width="8.6640625" style="1" customWidth="1"/>
    <col min="2" max="2" width="8.21875" style="1" customWidth="1"/>
    <col min="3" max="3" width="22.5546875" style="1" bestFit="1" customWidth="1"/>
    <col min="4" max="7" width="27.21875" style="1" customWidth="1"/>
    <col min="8" max="8" width="17.5546875" style="1" customWidth="1"/>
    <col min="9" max="9" width="39.77734375" style="1" customWidth="1"/>
    <col min="10" max="10" width="53.5546875" style="1" customWidth="1"/>
    <col min="11" max="11" width="28.77734375" style="1" bestFit="1" customWidth="1"/>
    <col min="12" max="12" width="9" style="1" bestFit="1" customWidth="1"/>
    <col min="13" max="13" width="24.88671875" style="1" bestFit="1" customWidth="1"/>
    <col min="14" max="14" width="24" style="1" customWidth="1"/>
    <col min="15" max="15" width="22.44140625" style="1" customWidth="1"/>
    <col min="16" max="16" width="14.109375" style="1" bestFit="1" customWidth="1"/>
    <col min="17" max="16384" width="11.5546875" style="1"/>
  </cols>
  <sheetData>
    <row r="1" spans="1:12" s="3" customFormat="1" x14ac:dyDescent="0.3"/>
    <row r="2" spans="1:12" s="3" customFormat="1" ht="21" x14ac:dyDescent="0.4">
      <c r="A2" s="8" t="s">
        <v>21</v>
      </c>
    </row>
    <row r="3" spans="1:12" s="3" customFormat="1" x14ac:dyDescent="0.3">
      <c r="I3" s="3" t="s">
        <v>69</v>
      </c>
    </row>
    <row r="4" spans="1:12" s="3" customFormat="1" x14ac:dyDescent="0.3"/>
    <row r="5" spans="1:12" s="3" customFormat="1" ht="21" x14ac:dyDescent="0.4">
      <c r="H5" s="9" t="s">
        <v>27</v>
      </c>
    </row>
    <row r="6" spans="1:12" s="3" customFormat="1" x14ac:dyDescent="0.3"/>
    <row r="7" spans="1:12" s="3" customFormat="1" ht="21" x14ac:dyDescent="0.4">
      <c r="H7" s="21" t="s">
        <v>41</v>
      </c>
      <c r="I7" s="22"/>
      <c r="J7" s="22"/>
      <c r="K7" s="69">
        <v>62.514609966495328</v>
      </c>
      <c r="L7" s="23" t="s">
        <v>4</v>
      </c>
    </row>
    <row r="8" spans="1:12" s="3" customFormat="1" x14ac:dyDescent="0.3"/>
    <row r="9" spans="1:12" s="3" customFormat="1" ht="21" x14ac:dyDescent="0.4">
      <c r="H9" s="10" t="s">
        <v>70</v>
      </c>
      <c r="I9" s="11"/>
      <c r="J9" s="11"/>
      <c r="K9" s="70">
        <v>60.768510135584243</v>
      </c>
      <c r="L9" s="12" t="s">
        <v>4</v>
      </c>
    </row>
    <row r="10" spans="1:12" s="3" customFormat="1" ht="21" x14ac:dyDescent="0.4">
      <c r="H10" s="13"/>
      <c r="I10" s="14"/>
      <c r="J10" s="15" t="s">
        <v>28</v>
      </c>
      <c r="K10" s="71">
        <v>51.225445196245708</v>
      </c>
      <c r="L10" s="16" t="s">
        <v>4</v>
      </c>
    </row>
    <row r="11" spans="1:12" s="3" customFormat="1" ht="21" x14ac:dyDescent="0.4">
      <c r="H11" s="17"/>
      <c r="I11" s="18"/>
      <c r="J11" s="19" t="s">
        <v>30</v>
      </c>
      <c r="K11" s="72">
        <v>9.5430649393385352</v>
      </c>
      <c r="L11" s="20" t="s">
        <v>31</v>
      </c>
    </row>
    <row r="12" spans="1:12" s="3" customFormat="1" x14ac:dyDescent="0.3"/>
    <row r="13" spans="1:12" s="3" customFormat="1" ht="21" x14ac:dyDescent="0.4">
      <c r="H13" s="10" t="s">
        <v>29</v>
      </c>
      <c r="I13" s="11"/>
      <c r="J13" s="11"/>
      <c r="K13" s="70">
        <v>57.920574639158161</v>
      </c>
      <c r="L13" s="12" t="s">
        <v>4</v>
      </c>
    </row>
    <row r="14" spans="1:12" s="3" customFormat="1" ht="21" x14ac:dyDescent="0.4">
      <c r="H14" s="13"/>
      <c r="I14" s="14"/>
      <c r="J14" s="15" t="s">
        <v>28</v>
      </c>
      <c r="K14" s="71">
        <v>48.067556006188568</v>
      </c>
      <c r="L14" s="16" t="s">
        <v>4</v>
      </c>
    </row>
    <row r="15" spans="1:12" s="3" customFormat="1" ht="21" x14ac:dyDescent="0.4">
      <c r="H15" s="17"/>
      <c r="I15" s="18"/>
      <c r="J15" s="19" t="s">
        <v>30</v>
      </c>
      <c r="K15" s="72">
        <v>9.8530186329695937</v>
      </c>
      <c r="L15" s="20" t="s">
        <v>31</v>
      </c>
    </row>
    <row r="16" spans="1:12" s="3" customFormat="1" x14ac:dyDescent="0.3"/>
    <row r="17" spans="1:12" s="3" customFormat="1" x14ac:dyDescent="0.3"/>
    <row r="18" spans="1:12" s="3" customFormat="1" x14ac:dyDescent="0.3"/>
    <row r="19" spans="1:12" s="3" customFormat="1" ht="21" x14ac:dyDescent="0.4">
      <c r="H19" s="9" t="s">
        <v>32</v>
      </c>
    </row>
    <row r="20" spans="1:12" s="3" customFormat="1" x14ac:dyDescent="0.3"/>
    <row r="21" spans="1:12" s="3" customFormat="1" ht="21" x14ac:dyDescent="0.4">
      <c r="H21" s="10" t="s">
        <v>71</v>
      </c>
      <c r="I21" s="11"/>
      <c r="J21" s="11"/>
      <c r="K21" s="70">
        <v>60.768510135584243</v>
      </c>
      <c r="L21" s="12" t="s">
        <v>4</v>
      </c>
    </row>
    <row r="22" spans="1:12" s="3" customFormat="1" ht="21" x14ac:dyDescent="0.4">
      <c r="H22" s="13"/>
      <c r="I22" s="14"/>
      <c r="J22" s="15" t="s">
        <v>28</v>
      </c>
      <c r="K22" s="71">
        <v>56.42537519815518</v>
      </c>
      <c r="L22" s="16" t="s">
        <v>4</v>
      </c>
    </row>
    <row r="23" spans="1:12" s="3" customFormat="1" ht="21" x14ac:dyDescent="0.4">
      <c r="H23" s="17"/>
      <c r="I23" s="18"/>
      <c r="J23" s="19" t="s">
        <v>30</v>
      </c>
      <c r="K23" s="72">
        <v>4.3431349374290633</v>
      </c>
      <c r="L23" s="20" t="s">
        <v>31</v>
      </c>
    </row>
    <row r="24" spans="1:12" s="3" customFormat="1" x14ac:dyDescent="0.3"/>
    <row r="25" spans="1:12" s="3" customFormat="1" ht="21" x14ac:dyDescent="0.4">
      <c r="H25" s="10" t="s">
        <v>33</v>
      </c>
      <c r="I25" s="11"/>
      <c r="J25" s="11"/>
      <c r="K25" s="70">
        <v>57.920574639158161</v>
      </c>
      <c r="L25" s="12" t="s">
        <v>4</v>
      </c>
    </row>
    <row r="26" spans="1:12" s="3" customFormat="1" ht="21" x14ac:dyDescent="0.4">
      <c r="H26" s="13"/>
      <c r="I26" s="14"/>
      <c r="J26" s="15" t="s">
        <v>28</v>
      </c>
      <c r="K26" s="71">
        <v>53.657901842579335</v>
      </c>
      <c r="L26" s="16" t="s">
        <v>4</v>
      </c>
    </row>
    <row r="27" spans="1:12" s="3" customFormat="1" ht="21" x14ac:dyDescent="0.4">
      <c r="H27" s="17"/>
      <c r="I27" s="18"/>
      <c r="J27" s="19" t="s">
        <v>30</v>
      </c>
      <c r="K27" s="72">
        <v>4.2626727965788263</v>
      </c>
      <c r="L27" s="20" t="s">
        <v>31</v>
      </c>
    </row>
    <row r="28" spans="1:12" s="3" customFormat="1" x14ac:dyDescent="0.3"/>
    <row r="29" spans="1:12" s="3" customFormat="1" x14ac:dyDescent="0.3"/>
    <row r="30" spans="1:12" s="3" customFormat="1" x14ac:dyDescent="0.3">
      <c r="F30" s="7"/>
    </row>
    <row r="31" spans="1:12" s="2" customFormat="1" ht="46.8" x14ac:dyDescent="0.3">
      <c r="B31" s="4" t="s">
        <v>7</v>
      </c>
      <c r="C31" s="4" t="s">
        <v>11</v>
      </c>
      <c r="D31" s="4" t="s">
        <v>12</v>
      </c>
      <c r="E31" s="4" t="s">
        <v>46</v>
      </c>
      <c r="F31" s="4" t="s">
        <v>13</v>
      </c>
      <c r="G31" s="4" t="s">
        <v>14</v>
      </c>
      <c r="H31" s="4" t="s">
        <v>8</v>
      </c>
      <c r="I31" s="4" t="s">
        <v>15</v>
      </c>
      <c r="J31" s="4" t="s">
        <v>16</v>
      </c>
      <c r="K31" s="4" t="s">
        <v>17</v>
      </c>
    </row>
    <row r="32" spans="1:12" s="2" customFormat="1" ht="15.6" x14ac:dyDescent="0.3">
      <c r="A32" s="4" t="s">
        <v>18</v>
      </c>
      <c r="B32" s="4"/>
      <c r="C32" s="4" t="s">
        <v>47</v>
      </c>
      <c r="D32" s="4" t="s">
        <v>47</v>
      </c>
      <c r="E32" s="6" t="s">
        <v>20</v>
      </c>
      <c r="F32" s="4" t="s">
        <v>47</v>
      </c>
      <c r="G32" s="4" t="s">
        <v>47</v>
      </c>
      <c r="H32" s="6" t="s">
        <v>20</v>
      </c>
      <c r="I32" s="4" t="s">
        <v>19</v>
      </c>
      <c r="J32" s="4" t="s">
        <v>19</v>
      </c>
      <c r="K32" s="6" t="s">
        <v>20</v>
      </c>
    </row>
    <row r="33" spans="2:11" x14ac:dyDescent="0.3">
      <c r="B33" s="5">
        <v>2009</v>
      </c>
      <c r="C33" s="73">
        <v>338441819199</v>
      </c>
      <c r="D33" s="73">
        <v>205666051203</v>
      </c>
      <c r="E33" s="5">
        <v>0.60768510135584242</v>
      </c>
      <c r="F33" s="74">
        <v>256744740318</v>
      </c>
      <c r="G33" s="74">
        <v>148708028948</v>
      </c>
      <c r="H33" s="5">
        <v>0.57920574639158162</v>
      </c>
      <c r="I33" s="25">
        <v>1061.905227</v>
      </c>
      <c r="J33" s="25">
        <v>657.32360000000006</v>
      </c>
      <c r="K33" s="5">
        <v>0.61900401588286003</v>
      </c>
    </row>
    <row r="34" spans="2:11" x14ac:dyDescent="0.3">
      <c r="B34" s="5">
        <v>2010</v>
      </c>
      <c r="C34" s="73">
        <v>406945839934</v>
      </c>
      <c r="D34" s="73">
        <v>225161389201</v>
      </c>
      <c r="E34" s="5">
        <v>0.55329571433269231</v>
      </c>
      <c r="F34" s="74">
        <v>303036431221</v>
      </c>
      <c r="G34" s="74">
        <v>161621739800</v>
      </c>
      <c r="H34" s="5">
        <v>0.53334095557022865</v>
      </c>
      <c r="I34" s="25">
        <v>1085.5093369999997</v>
      </c>
      <c r="J34" s="25">
        <v>675.46219999999994</v>
      </c>
      <c r="K34" s="5">
        <v>0.62225369877219228</v>
      </c>
    </row>
    <row r="35" spans="2:11" x14ac:dyDescent="0.3">
      <c r="B35" s="5">
        <v>2011</v>
      </c>
      <c r="C35" s="73">
        <v>426315788824</v>
      </c>
      <c r="D35" s="73">
        <v>237731513286</v>
      </c>
      <c r="E35" s="5">
        <v>0.55764182213796676</v>
      </c>
      <c r="F35" s="74">
        <v>323069203492</v>
      </c>
      <c r="G35" s="74">
        <v>169635057785</v>
      </c>
      <c r="H35" s="5">
        <v>0.52507343922430105</v>
      </c>
      <c r="I35" s="25">
        <v>1122.0250019999999</v>
      </c>
      <c r="J35" s="25">
        <v>695.64940000000013</v>
      </c>
      <c r="K35" s="5">
        <v>0.61999456229585892</v>
      </c>
    </row>
    <row r="36" spans="2:11" x14ac:dyDescent="0.3">
      <c r="B36" s="5">
        <v>2012</v>
      </c>
      <c r="C36" s="73">
        <v>417233732205</v>
      </c>
      <c r="D36" s="73">
        <v>243395710583</v>
      </c>
      <c r="E36" s="5">
        <v>0.58335578309237002</v>
      </c>
      <c r="F36" s="74">
        <v>305547355321</v>
      </c>
      <c r="G36" s="74">
        <v>167333448333</v>
      </c>
      <c r="H36" s="5">
        <v>0.54765143739242605</v>
      </c>
      <c r="I36" s="25">
        <v>1132.9997329999999</v>
      </c>
      <c r="J36" s="25">
        <v>709.92759999999998</v>
      </c>
      <c r="K36" s="5">
        <v>0.62659114501309421</v>
      </c>
    </row>
    <row r="37" spans="2:11" x14ac:dyDescent="0.3">
      <c r="B37" s="5">
        <v>2013</v>
      </c>
      <c r="C37" s="73">
        <v>394314743699</v>
      </c>
      <c r="D37" s="73">
        <v>232081255272</v>
      </c>
      <c r="E37" s="5">
        <v>0.58856854576342987</v>
      </c>
      <c r="F37" s="74">
        <v>280388137114</v>
      </c>
      <c r="G37" s="74">
        <v>154701832234</v>
      </c>
      <c r="H37" s="5">
        <v>0.55174171712942854</v>
      </c>
      <c r="I37" s="25">
        <v>1140.646332</v>
      </c>
      <c r="J37" s="25">
        <v>719.95100000000002</v>
      </c>
      <c r="K37" s="5">
        <v>0.63117811349784803</v>
      </c>
    </row>
    <row r="38" spans="2:11" x14ac:dyDescent="0.3">
      <c r="B38" s="5">
        <v>2014</v>
      </c>
      <c r="C38" s="73">
        <v>410299521259</v>
      </c>
      <c r="D38" s="73">
        <v>242410871387</v>
      </c>
      <c r="E38" s="5">
        <v>0.59081441441404725</v>
      </c>
      <c r="F38" s="74">
        <v>293375576380</v>
      </c>
      <c r="G38" s="74">
        <v>163814290037</v>
      </c>
      <c r="H38" s="5">
        <v>0.55837739479995629</v>
      </c>
      <c r="I38" s="25">
        <v>1154.6817780000001</v>
      </c>
      <c r="J38" s="25">
        <v>730.79566999999997</v>
      </c>
      <c r="K38" s="5">
        <v>0.63289789786567485</v>
      </c>
    </row>
    <row r="39" spans="2:11" x14ac:dyDescent="0.3">
      <c r="B39" s="5">
        <v>2015</v>
      </c>
      <c r="C39" s="73">
        <v>428396620413</v>
      </c>
      <c r="D39" s="73">
        <v>258993054348</v>
      </c>
      <c r="E39" s="5">
        <v>0.60456371970982214</v>
      </c>
      <c r="F39" s="74">
        <v>304945191425</v>
      </c>
      <c r="G39" s="74">
        <v>175173176670</v>
      </c>
      <c r="H39" s="5">
        <v>0.57444151144479716</v>
      </c>
      <c r="I39" s="25">
        <v>1185.8261209999998</v>
      </c>
      <c r="J39" s="25">
        <v>741.14464000000009</v>
      </c>
      <c r="K39" s="5">
        <v>0.62500279499240363</v>
      </c>
    </row>
    <row r="40" spans="2:11" x14ac:dyDescent="0.3">
      <c r="B40" s="5">
        <v>2016</v>
      </c>
      <c r="C40" s="73">
        <v>420165034471</v>
      </c>
      <c r="D40" s="73">
        <v>255378772887</v>
      </c>
      <c r="E40" s="5">
        <v>0.60780586658889713</v>
      </c>
      <c r="F40" s="74">
        <v>287587152902</v>
      </c>
      <c r="G40" s="74">
        <v>168592041551</v>
      </c>
      <c r="H40" s="5">
        <v>0.58622939115938355</v>
      </c>
      <c r="I40" s="25">
        <v>1203.5702310000001</v>
      </c>
      <c r="J40" s="25">
        <v>757.62751999999978</v>
      </c>
      <c r="K40" s="5">
        <v>0.62948343228007242</v>
      </c>
    </row>
    <row r="41" spans="2:11" x14ac:dyDescent="0.3">
      <c r="B41" s="5">
        <v>2017</v>
      </c>
      <c r="C41" s="73">
        <v>446815738154</v>
      </c>
      <c r="D41" s="73">
        <v>260081564880</v>
      </c>
      <c r="E41" s="5">
        <v>0.58207789625879292</v>
      </c>
      <c r="F41" s="74">
        <v>308204444558</v>
      </c>
      <c r="G41" s="74">
        <v>168210535009</v>
      </c>
      <c r="H41" s="5">
        <v>0.54577582503793198</v>
      </c>
      <c r="I41" s="25">
        <v>1242.3737369999999</v>
      </c>
      <c r="J41" s="25">
        <v>783.86385000000007</v>
      </c>
      <c r="K41" s="5">
        <v>0.63094045427330225</v>
      </c>
    </row>
    <row r="42" spans="2:11" x14ac:dyDescent="0.3">
      <c r="B42" s="5">
        <v>2018</v>
      </c>
      <c r="C42" s="73">
        <v>474743219020</v>
      </c>
      <c r="D42" s="73">
        <v>279078161450</v>
      </c>
      <c r="E42" s="5">
        <v>0.58785075861871972</v>
      </c>
      <c r="F42" s="74">
        <v>332496981958</v>
      </c>
      <c r="G42" s="74">
        <v>185615834508</v>
      </c>
      <c r="H42" s="5">
        <v>0.55824817841939511</v>
      </c>
      <c r="I42" s="25">
        <v>1279.2959080000003</v>
      </c>
      <c r="J42" s="25">
        <v>809.30176000000006</v>
      </c>
      <c r="K42" s="5">
        <v>0.6326149837102425</v>
      </c>
    </row>
    <row r="43" spans="2:11" x14ac:dyDescent="0.3">
      <c r="B43" s="5">
        <v>2019</v>
      </c>
      <c r="C43" s="73">
        <v>560809914491</v>
      </c>
      <c r="D43" s="73">
        <v>316439098400</v>
      </c>
      <c r="E43" s="5">
        <v>0.56425375198155181</v>
      </c>
      <c r="F43" s="74">
        <v>399060733467</v>
      </c>
      <c r="G43" s="74">
        <v>214127616656</v>
      </c>
      <c r="H43" s="5">
        <v>0.53657901842579336</v>
      </c>
      <c r="I43" s="25">
        <v>1333.849381</v>
      </c>
      <c r="J43" s="25">
        <v>816.46075000000008</v>
      </c>
      <c r="K43" s="5">
        <v>0.61210865456779795</v>
      </c>
    </row>
    <row r="44" spans="2:11" x14ac:dyDescent="0.3">
      <c r="B44" s="5">
        <v>2020</v>
      </c>
      <c r="C44" s="73">
        <v>486450468685</v>
      </c>
      <c r="D44" s="73">
        <v>306674931989</v>
      </c>
      <c r="E44" s="5">
        <v>0.63043403538703691</v>
      </c>
      <c r="F44" s="74">
        <v>353687751477</v>
      </c>
      <c r="G44" s="74">
        <v>210557025741</v>
      </c>
      <c r="H44" s="5">
        <v>0.59531896386491723</v>
      </c>
      <c r="I44" s="5">
        <v>1224.064631</v>
      </c>
      <c r="J44" s="25">
        <v>764.00300000000016</v>
      </c>
      <c r="K44" s="5">
        <v>0.62415250032659442</v>
      </c>
    </row>
    <row r="45" spans="2:11" x14ac:dyDescent="0.3">
      <c r="B45" s="5">
        <v>2021</v>
      </c>
      <c r="C45" s="73">
        <v>657849923701</v>
      </c>
      <c r="D45" s="73">
        <v>336986552139</v>
      </c>
      <c r="E45" s="5">
        <v>0.51225445196245711</v>
      </c>
      <c r="F45" s="74">
        <v>492676249971</v>
      </c>
      <c r="G45" s="74">
        <v>236817432384</v>
      </c>
      <c r="H45" s="5">
        <v>0.48067556006188566</v>
      </c>
      <c r="I45" s="5">
        <v>1340.8709900000001</v>
      </c>
      <c r="J45" s="5">
        <v>832.24783999999988</v>
      </c>
      <c r="K45" s="5">
        <v>0.62067704216645014</v>
      </c>
    </row>
    <row r="48" spans="2:11" x14ac:dyDescent="0.3">
      <c r="D48" s="24"/>
      <c r="G48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58"/>
  <sheetViews>
    <sheetView tabSelected="1" topLeftCell="A14" zoomScale="90" zoomScaleNormal="90" workbookViewId="0">
      <selection activeCell="I19" sqref="I19"/>
    </sheetView>
  </sheetViews>
  <sheetFormatPr baseColWidth="10" defaultColWidth="18" defaultRowHeight="14.4" x14ac:dyDescent="0.3"/>
  <cols>
    <col min="1" max="1" width="26.5546875" style="26" customWidth="1"/>
    <col min="2" max="2" width="12.21875" style="26" customWidth="1"/>
    <col min="3" max="3" width="21" style="26" customWidth="1"/>
    <col min="4" max="4" width="22.77734375" style="26" customWidth="1"/>
    <col min="5" max="5" width="22" style="26" customWidth="1"/>
    <col min="6" max="6" width="32.88671875" style="26" customWidth="1"/>
    <col min="7" max="8" width="18.21875" style="26" bestFit="1" customWidth="1"/>
    <col min="9" max="9" width="18.109375" style="26" bestFit="1" customWidth="1"/>
    <col min="10" max="10" width="16.5546875" style="26" customWidth="1"/>
    <col min="11" max="11" width="17.5546875" style="26" customWidth="1"/>
    <col min="12" max="12" width="30.21875" style="26" customWidth="1"/>
    <col min="13" max="13" width="15.44140625" style="26" customWidth="1"/>
    <col min="14" max="16384" width="18" style="26"/>
  </cols>
  <sheetData>
    <row r="2" spans="1:14" s="27" customFormat="1" ht="21" x14ac:dyDescent="0.3">
      <c r="A2" s="27" t="s">
        <v>65</v>
      </c>
    </row>
    <row r="4" spans="1:14" ht="15.6" x14ac:dyDescent="0.3">
      <c r="A4" s="80" t="s">
        <v>72</v>
      </c>
      <c r="B4" s="81"/>
      <c r="C4" s="81"/>
      <c r="D4" s="81"/>
      <c r="E4" s="81"/>
      <c r="F4" s="81"/>
      <c r="G4" s="56">
        <v>63.635949509408398</v>
      </c>
      <c r="H4" s="36"/>
      <c r="N4" s="34"/>
    </row>
    <row r="5" spans="1:14" x14ac:dyDescent="0.3">
      <c r="A5" s="37"/>
      <c r="B5" s="38"/>
      <c r="C5" s="38"/>
      <c r="D5" s="38"/>
      <c r="E5" s="38"/>
      <c r="F5" s="39" t="s">
        <v>5</v>
      </c>
      <c r="G5" s="57">
        <v>96.58179188567992</v>
      </c>
      <c r="H5" s="40"/>
    </row>
    <row r="7" spans="1:14" ht="15.6" x14ac:dyDescent="0.3">
      <c r="A7" s="80" t="s">
        <v>43</v>
      </c>
      <c r="B7" s="81"/>
      <c r="C7" s="81"/>
      <c r="D7" s="81"/>
      <c r="E7" s="81"/>
      <c r="F7" s="81"/>
      <c r="G7" s="56">
        <v>92.702482662428309</v>
      </c>
      <c r="H7" s="36"/>
    </row>
    <row r="8" spans="1:14" x14ac:dyDescent="0.3">
      <c r="A8" s="37"/>
      <c r="B8" s="38"/>
      <c r="C8" s="38"/>
      <c r="D8" s="38"/>
      <c r="E8" s="38"/>
      <c r="F8" s="39" t="s">
        <v>5</v>
      </c>
      <c r="G8" s="57">
        <v>163.07759112022535</v>
      </c>
      <c r="H8" s="40"/>
    </row>
    <row r="10" spans="1:14" ht="15.6" x14ac:dyDescent="0.3">
      <c r="A10" s="35" t="s">
        <v>73</v>
      </c>
      <c r="B10" s="41"/>
      <c r="C10" s="41"/>
      <c r="D10" s="41"/>
      <c r="E10" s="41"/>
      <c r="F10" s="56">
        <f>100*(G50-G49)/G49</f>
        <v>65.799680531381171</v>
      </c>
      <c r="G10" s="42" t="s">
        <v>4</v>
      </c>
    </row>
    <row r="11" spans="1:14" x14ac:dyDescent="0.3">
      <c r="A11" s="37"/>
      <c r="B11" s="38"/>
      <c r="C11" s="38"/>
      <c r="D11" s="38"/>
      <c r="E11" s="38" t="s">
        <v>6</v>
      </c>
      <c r="F11" s="57">
        <f>100*(E50-E49)/E49</f>
        <v>20.953085451552671</v>
      </c>
      <c r="G11" s="43" t="s">
        <v>4</v>
      </c>
    </row>
    <row r="13" spans="1:14" ht="15.6" x14ac:dyDescent="0.3">
      <c r="A13" s="35" t="s">
        <v>9</v>
      </c>
      <c r="B13" s="41"/>
      <c r="C13" s="41"/>
      <c r="D13" s="41"/>
      <c r="E13" s="41"/>
      <c r="F13" s="56">
        <f>100*(G48-G47)/G47</f>
        <v>89.810822478668399</v>
      </c>
      <c r="G13" s="42" t="s">
        <v>4</v>
      </c>
    </row>
    <row r="14" spans="1:14" x14ac:dyDescent="0.3">
      <c r="A14" s="37"/>
      <c r="B14" s="38"/>
      <c r="C14" s="38"/>
      <c r="D14" s="38"/>
      <c r="E14" s="38" t="s">
        <v>6</v>
      </c>
      <c r="F14" s="57">
        <f>100*(E48-E47)/E47</f>
        <v>22.745336823648849</v>
      </c>
      <c r="G14" s="43" t="s">
        <v>4</v>
      </c>
    </row>
    <row r="16" spans="1:14" ht="15.6" x14ac:dyDescent="0.3">
      <c r="A16" s="44" t="s">
        <v>10</v>
      </c>
      <c r="B16" s="45"/>
      <c r="C16" s="45"/>
      <c r="D16" s="45"/>
      <c r="E16" s="45"/>
      <c r="F16" s="61">
        <f>100*(B56-B57)/B57</f>
        <v>13.888644688644684</v>
      </c>
      <c r="G16" s="46" t="s">
        <v>4</v>
      </c>
    </row>
    <row r="18" spans="1:13" ht="15.6" x14ac:dyDescent="0.3">
      <c r="A18" s="47" t="s">
        <v>34</v>
      </c>
      <c r="B18" s="41"/>
      <c r="C18" s="41"/>
      <c r="D18" s="41"/>
      <c r="E18" s="41"/>
      <c r="F18" s="41"/>
      <c r="G18" s="42"/>
    </row>
    <row r="19" spans="1:13" ht="15.6" x14ac:dyDescent="0.3">
      <c r="A19" s="48"/>
      <c r="B19" s="49" t="s">
        <v>35</v>
      </c>
      <c r="C19" s="50"/>
      <c r="D19" s="50"/>
      <c r="E19" s="50"/>
      <c r="F19" s="62">
        <f>AVERAGE(E31:E33)*100</f>
        <v>5.8496205618951711</v>
      </c>
      <c r="G19" s="51" t="s">
        <v>4</v>
      </c>
    </row>
    <row r="20" spans="1:13" ht="15.6" x14ac:dyDescent="0.3">
      <c r="A20" s="48"/>
      <c r="B20" s="49" t="s">
        <v>36</v>
      </c>
      <c r="C20" s="50"/>
      <c r="D20" s="50"/>
      <c r="E20" s="50"/>
      <c r="F20" s="62">
        <f>AVERAGE(F31:G33)*100</f>
        <v>21.347140740363191</v>
      </c>
      <c r="G20" s="51" t="s">
        <v>4</v>
      </c>
    </row>
    <row r="21" spans="1:13" x14ac:dyDescent="0.3">
      <c r="A21" s="52"/>
      <c r="B21" s="49" t="s">
        <v>37</v>
      </c>
      <c r="C21" s="50"/>
      <c r="D21" s="50"/>
      <c r="E21" s="50"/>
      <c r="F21" s="62">
        <f>AVERAGE(H31:I33)*100</f>
        <v>72.653263815869408</v>
      </c>
      <c r="G21" s="51" t="s">
        <v>4</v>
      </c>
    </row>
    <row r="22" spans="1:13" x14ac:dyDescent="0.3">
      <c r="A22" s="37"/>
      <c r="B22" s="53" t="s">
        <v>38</v>
      </c>
      <c r="C22" s="38"/>
      <c r="D22" s="38"/>
      <c r="E22" s="38"/>
      <c r="F22" s="63">
        <f>AVERAGE(J31:J33)</f>
        <v>1.4997488187222855E-3</v>
      </c>
      <c r="G22" s="43" t="s">
        <v>4</v>
      </c>
    </row>
    <row r="25" spans="1:13" ht="15.6" x14ac:dyDescent="0.3">
      <c r="A25" s="54" t="s">
        <v>42</v>
      </c>
    </row>
    <row r="27" spans="1:13" ht="55.2" x14ac:dyDescent="0.3">
      <c r="B27" s="28" t="s">
        <v>7</v>
      </c>
      <c r="C27" s="28" t="s">
        <v>53</v>
      </c>
      <c r="D27" s="28" t="s">
        <v>54</v>
      </c>
      <c r="E27" s="65" t="s">
        <v>55</v>
      </c>
      <c r="F27" s="65" t="s">
        <v>56</v>
      </c>
      <c r="G27" s="65" t="s">
        <v>57</v>
      </c>
      <c r="H27" s="65" t="s">
        <v>59</v>
      </c>
      <c r="I27" s="65" t="s">
        <v>58</v>
      </c>
      <c r="J27" s="65" t="s">
        <v>60</v>
      </c>
      <c r="K27" s="28" t="s">
        <v>63</v>
      </c>
      <c r="L27" s="28" t="s">
        <v>62</v>
      </c>
      <c r="M27" s="28" t="s">
        <v>64</v>
      </c>
    </row>
    <row r="28" spans="1:13" x14ac:dyDescent="0.3">
      <c r="A28" s="77" t="s">
        <v>39</v>
      </c>
      <c r="B28" s="31">
        <v>2021</v>
      </c>
      <c r="C28" s="31" t="s">
        <v>0</v>
      </c>
      <c r="D28" s="55">
        <v>44074827</v>
      </c>
      <c r="E28" s="55">
        <v>1431250</v>
      </c>
      <c r="F28" s="55">
        <v>1734000</v>
      </c>
      <c r="G28" s="55">
        <v>0</v>
      </c>
      <c r="H28" s="55">
        <v>0</v>
      </c>
      <c r="I28" s="55">
        <v>40845000</v>
      </c>
      <c r="J28" s="55">
        <v>64577</v>
      </c>
      <c r="K28" s="33">
        <v>19957</v>
      </c>
      <c r="L28" s="55">
        <v>114576.339129128</v>
      </c>
      <c r="M28" s="66">
        <v>384.67651641694965</v>
      </c>
    </row>
    <row r="29" spans="1:13" x14ac:dyDescent="0.3">
      <c r="A29" s="78"/>
      <c r="B29" s="31">
        <v>2021</v>
      </c>
      <c r="C29" s="31" t="s">
        <v>1</v>
      </c>
      <c r="D29" s="55">
        <v>66650518</v>
      </c>
      <c r="E29" s="55">
        <v>1986290</v>
      </c>
      <c r="F29" s="55">
        <v>7516000</v>
      </c>
      <c r="G29" s="55">
        <v>25000000</v>
      </c>
      <c r="H29" s="55">
        <v>0</v>
      </c>
      <c r="I29" s="55">
        <v>32144190</v>
      </c>
      <c r="J29" s="55">
        <v>4038</v>
      </c>
      <c r="K29" s="33">
        <v>292434</v>
      </c>
      <c r="L29" s="55">
        <v>58474.732760212602</v>
      </c>
      <c r="M29" s="66">
        <v>1139</v>
      </c>
    </row>
    <row r="30" spans="1:13" x14ac:dyDescent="0.3">
      <c r="A30" s="79"/>
      <c r="B30" s="31">
        <v>2021</v>
      </c>
      <c r="C30" s="31" t="s">
        <v>2</v>
      </c>
      <c r="D30" s="55">
        <v>19599499</v>
      </c>
      <c r="E30" s="55">
        <v>2218935</v>
      </c>
      <c r="F30" s="55">
        <v>2218935</v>
      </c>
      <c r="G30" s="55">
        <v>0</v>
      </c>
      <c r="H30" s="55">
        <v>0</v>
      </c>
      <c r="I30" s="55">
        <v>15103350</v>
      </c>
      <c r="J30" s="55">
        <v>58279</v>
      </c>
      <c r="K30" s="33">
        <v>354435</v>
      </c>
      <c r="L30" s="55">
        <v>13209.7563728187</v>
      </c>
      <c r="M30" s="66">
        <v>1483.7138889502362</v>
      </c>
    </row>
    <row r="31" spans="1:13" x14ac:dyDescent="0.3">
      <c r="A31" s="77" t="s">
        <v>40</v>
      </c>
      <c r="B31" s="31">
        <v>2021</v>
      </c>
      <c r="C31" s="31" t="s">
        <v>0</v>
      </c>
      <c r="D31" s="64">
        <f>D28/D28</f>
        <v>1</v>
      </c>
      <c r="E31" s="67">
        <f>E28/$D$28</f>
        <v>3.2473184750106902E-2</v>
      </c>
      <c r="F31" s="82">
        <f>(F28+G28)/$D$28</f>
        <v>3.9342185052705939E-2</v>
      </c>
      <c r="G31" s="83"/>
      <c r="H31" s="82">
        <f>I28/$D$28</f>
        <v>0.92671946278995032</v>
      </c>
      <c r="I31" s="83"/>
      <c r="J31" s="68">
        <f>J28/$D$28</f>
        <v>1.4651674072367884E-3</v>
      </c>
    </row>
    <row r="32" spans="1:13" x14ac:dyDescent="0.3">
      <c r="A32" s="78"/>
      <c r="B32" s="31">
        <v>2021</v>
      </c>
      <c r="C32" s="31" t="s">
        <v>1</v>
      </c>
      <c r="D32" s="64">
        <f t="shared" ref="D32:D33" si="0">D29/D29</f>
        <v>1</v>
      </c>
      <c r="E32" s="67">
        <f>E29/$D$29</f>
        <v>2.9801568834018664E-2</v>
      </c>
      <c r="F32" s="82">
        <f>(F29+G29)/$D$29</f>
        <v>0.48785817388546027</v>
      </c>
      <c r="G32" s="83"/>
      <c r="H32" s="82">
        <f>I29/$D$29</f>
        <v>0.48227967260509513</v>
      </c>
      <c r="I32" s="83"/>
      <c r="J32" s="68">
        <f>J29/$D$29</f>
        <v>6.0584675425928425E-5</v>
      </c>
    </row>
    <row r="33" spans="1:10" x14ac:dyDescent="0.3">
      <c r="A33" s="79"/>
      <c r="B33" s="31">
        <v>2021</v>
      </c>
      <c r="C33" s="31" t="s">
        <v>2</v>
      </c>
      <c r="D33" s="64">
        <f t="shared" si="0"/>
        <v>1</v>
      </c>
      <c r="E33" s="67">
        <f>E30/$D$30</f>
        <v>0.11321386327272957</v>
      </c>
      <c r="F33" s="82">
        <f>(F30+G30)/$D$30</f>
        <v>0.11321386327272957</v>
      </c>
      <c r="G33" s="83"/>
      <c r="H33" s="82">
        <f>I30/$D$30</f>
        <v>0.77059877908103669</v>
      </c>
      <c r="I33" s="83"/>
      <c r="J33" s="68">
        <f>J30/$D$30</f>
        <v>2.9734943735041392E-3</v>
      </c>
    </row>
    <row r="36" spans="1:10" ht="15.6" x14ac:dyDescent="0.3">
      <c r="A36" s="54" t="s">
        <v>61</v>
      </c>
    </row>
    <row r="38" spans="1:10" ht="41.4" x14ac:dyDescent="0.3">
      <c r="B38" s="28" t="s">
        <v>7</v>
      </c>
      <c r="C38" s="28" t="s">
        <v>53</v>
      </c>
      <c r="D38" s="28" t="s">
        <v>54</v>
      </c>
      <c r="E38" s="65" t="s">
        <v>55</v>
      </c>
      <c r="F38" s="65" t="s">
        <v>56</v>
      </c>
      <c r="G38" s="65" t="s">
        <v>57</v>
      </c>
      <c r="H38" s="65" t="s">
        <v>59</v>
      </c>
      <c r="I38" s="65" t="s">
        <v>58</v>
      </c>
      <c r="J38" s="65" t="s">
        <v>60</v>
      </c>
    </row>
    <row r="39" spans="1:10" x14ac:dyDescent="0.3">
      <c r="A39" s="77" t="s">
        <v>39</v>
      </c>
      <c r="B39" s="31">
        <v>2021</v>
      </c>
      <c r="C39" s="31" t="s">
        <v>45</v>
      </c>
      <c r="D39" s="55">
        <v>8117218.4749999996</v>
      </c>
      <c r="E39" s="55">
        <v>1261766.8999999999</v>
      </c>
      <c r="F39" s="55">
        <v>1890771.2</v>
      </c>
      <c r="G39" s="55">
        <v>642018</v>
      </c>
      <c r="H39" s="55">
        <v>22807.45</v>
      </c>
      <c r="I39" s="55">
        <v>3987431.4750000001</v>
      </c>
      <c r="J39" s="55">
        <v>312423.45</v>
      </c>
    </row>
    <row r="40" spans="1:10" x14ac:dyDescent="0.3">
      <c r="A40" s="78"/>
      <c r="B40" s="31">
        <v>2021</v>
      </c>
      <c r="C40" s="31" t="s">
        <v>44</v>
      </c>
      <c r="D40" s="55">
        <v>4609959.5762711866</v>
      </c>
      <c r="E40" s="55">
        <v>924825.11864406778</v>
      </c>
      <c r="F40" s="55">
        <v>1151262.8728813559</v>
      </c>
      <c r="G40" s="55">
        <v>266561.18644067796</v>
      </c>
      <c r="H40" s="55">
        <v>66075.228813559326</v>
      </c>
      <c r="I40" s="55">
        <v>1968527.4576271186</v>
      </c>
      <c r="J40" s="55">
        <v>232707.71186440677</v>
      </c>
    </row>
    <row r="41" spans="1:10" x14ac:dyDescent="0.3">
      <c r="A41" s="77" t="s">
        <v>40</v>
      </c>
      <c r="B41" s="31">
        <v>2021</v>
      </c>
      <c r="C41" s="31" t="s">
        <v>45</v>
      </c>
      <c r="D41" s="64">
        <v>1</v>
      </c>
      <c r="E41" s="67">
        <v>0.15544325976762624</v>
      </c>
      <c r="F41" s="82">
        <v>0.31202673770586176</v>
      </c>
      <c r="G41" s="83"/>
      <c r="H41" s="82">
        <v>0.49404102370177988</v>
      </c>
      <c r="I41" s="83"/>
      <c r="J41" s="67">
        <v>3.8488978824732206E-2</v>
      </c>
    </row>
    <row r="42" spans="1:10" x14ac:dyDescent="0.3">
      <c r="A42" s="79"/>
      <c r="B42" s="31">
        <v>2021</v>
      </c>
      <c r="C42" s="31" t="s">
        <v>44</v>
      </c>
      <c r="D42" s="64">
        <v>1</v>
      </c>
      <c r="E42" s="67">
        <v>0.20061458313092675</v>
      </c>
      <c r="F42" s="82">
        <v>0.30755672275739471</v>
      </c>
      <c r="G42" s="83"/>
      <c r="H42" s="82">
        <v>0.44134935519030888</v>
      </c>
      <c r="I42" s="83"/>
      <c r="J42" s="67">
        <v>5.0479338921369632E-2</v>
      </c>
    </row>
    <row r="46" spans="1:10" s="29" customFormat="1" ht="69" x14ac:dyDescent="0.3">
      <c r="A46" s="28"/>
      <c r="B46" s="28" t="s">
        <v>7</v>
      </c>
      <c r="C46" s="28" t="s">
        <v>50</v>
      </c>
      <c r="D46" s="28" t="s">
        <v>51</v>
      </c>
      <c r="E46" s="28" t="s">
        <v>52</v>
      </c>
      <c r="F46" s="28" t="s">
        <v>49</v>
      </c>
      <c r="G46" s="28" t="s">
        <v>48</v>
      </c>
      <c r="H46" s="28" t="s">
        <v>3</v>
      </c>
    </row>
    <row r="47" spans="1:10" x14ac:dyDescent="0.3">
      <c r="A47" s="30" t="s">
        <v>25</v>
      </c>
      <c r="B47" s="31">
        <v>2011</v>
      </c>
      <c r="C47" s="32">
        <v>209548157785</v>
      </c>
      <c r="D47" s="58">
        <v>4166730</v>
      </c>
      <c r="E47" s="59">
        <v>55149.433860876001</v>
      </c>
      <c r="F47" s="59">
        <v>169569565</v>
      </c>
      <c r="G47" s="59">
        <v>4347937.5641025603</v>
      </c>
      <c r="H47" s="60">
        <v>39</v>
      </c>
    </row>
    <row r="48" spans="1:10" x14ac:dyDescent="0.3">
      <c r="A48" s="30" t="s">
        <v>25</v>
      </c>
      <c r="B48" s="31">
        <v>2021</v>
      </c>
      <c r="C48" s="32">
        <v>277029332384</v>
      </c>
      <c r="D48" s="58">
        <v>4853602</v>
      </c>
      <c r="E48" s="59">
        <v>67693.358348867696</v>
      </c>
      <c r="F48" s="59">
        <v>321861386</v>
      </c>
      <c r="G48" s="59">
        <v>8252856.0512820501</v>
      </c>
      <c r="H48" s="60">
        <v>39</v>
      </c>
    </row>
    <row r="49" spans="1:14" x14ac:dyDescent="0.3">
      <c r="A49" s="30" t="s">
        <v>26</v>
      </c>
      <c r="B49" s="31">
        <v>2011</v>
      </c>
      <c r="C49" s="32">
        <v>278386418435</v>
      </c>
      <c r="D49" s="58">
        <v>5976834</v>
      </c>
      <c r="E49" s="59">
        <v>59523.100574437398</v>
      </c>
      <c r="F49" s="59">
        <v>294860886</v>
      </c>
      <c r="G49" s="59">
        <v>3039802.9484536098</v>
      </c>
      <c r="H49" s="60">
        <v>97</v>
      </c>
    </row>
    <row r="50" spans="1:14" x14ac:dyDescent="0.3">
      <c r="A50" s="30" t="s">
        <v>26</v>
      </c>
      <c r="B50" s="31">
        <v>2021</v>
      </c>
      <c r="C50" s="32">
        <v>371128839139</v>
      </c>
      <c r="D50" s="58">
        <v>6954953</v>
      </c>
      <c r="E50" s="59">
        <v>71995.026701212904</v>
      </c>
      <c r="F50" s="59">
        <v>488878407</v>
      </c>
      <c r="G50" s="59">
        <v>5039983.5773195904</v>
      </c>
      <c r="H50" s="60">
        <v>97</v>
      </c>
    </row>
    <row r="51" spans="1:14" x14ac:dyDescent="0.3">
      <c r="N51" s="34"/>
    </row>
    <row r="54" spans="1:14" ht="27.6" x14ac:dyDescent="0.3">
      <c r="B54" s="28" t="s">
        <v>68</v>
      </c>
      <c r="C54" s="28" t="s">
        <v>66</v>
      </c>
      <c r="D54" s="28" t="s">
        <v>67</v>
      </c>
    </row>
    <row r="55" spans="1:14" x14ac:dyDescent="0.3">
      <c r="A55" s="31" t="s">
        <v>74</v>
      </c>
      <c r="B55" s="76">
        <v>1624</v>
      </c>
      <c r="C55" s="60">
        <v>423</v>
      </c>
      <c r="D55" s="60">
        <v>259</v>
      </c>
    </row>
    <row r="56" spans="1:14" x14ac:dyDescent="0.3">
      <c r="A56" s="30" t="s">
        <v>24</v>
      </c>
      <c r="B56" s="76">
        <v>1554.58</v>
      </c>
    </row>
    <row r="57" spans="1:14" x14ac:dyDescent="0.3">
      <c r="A57" s="30" t="s">
        <v>23</v>
      </c>
      <c r="B57" s="76">
        <v>1365</v>
      </c>
    </row>
    <row r="58" spans="1:14" ht="36" x14ac:dyDescent="0.3">
      <c r="A58" s="75" t="s">
        <v>22</v>
      </c>
    </row>
  </sheetData>
  <mergeCells count="16">
    <mergeCell ref="H32:I32"/>
    <mergeCell ref="H31:I31"/>
    <mergeCell ref="H42:I42"/>
    <mergeCell ref="F42:G42"/>
    <mergeCell ref="H41:I41"/>
    <mergeCell ref="F41:G41"/>
    <mergeCell ref="H33:I33"/>
    <mergeCell ref="A39:A40"/>
    <mergeCell ref="A41:A42"/>
    <mergeCell ref="A4:F4"/>
    <mergeCell ref="A7:F7"/>
    <mergeCell ref="A28:A30"/>
    <mergeCell ref="A31:A33"/>
    <mergeCell ref="F31:G31"/>
    <mergeCell ref="F32:G32"/>
    <mergeCell ref="F33:G33"/>
  </mergeCells>
  <pageMargins left="0.75" right="0.75" top="1" bottom="1" header="0.511811023622047" footer="0.511811023622047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ae392d7-57a0-4b24-8daa-c80f13e09d5d">
      <Terms xmlns="http://schemas.microsoft.com/office/infopath/2007/PartnerControls"/>
    </lcf76f155ced4ddcb4097134ff3c332f>
    <TaxCatchAll xmlns="236e074f-7ece-421d-94d4-6456559d5f57" xsi:nil="true"/>
    <SharedWithUsers xmlns="236e074f-7ece-421d-94d4-6456559d5f5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078B7E1BE2644A0A5E49AE22A818C" ma:contentTypeVersion="18" ma:contentTypeDescription="Crée un document." ma:contentTypeScope="" ma:versionID="b62686128d86a49887621d53132eabe3">
  <xsd:schema xmlns:xsd="http://www.w3.org/2001/XMLSchema" xmlns:xs="http://www.w3.org/2001/XMLSchema" xmlns:p="http://schemas.microsoft.com/office/2006/metadata/properties" xmlns:ns2="aae392d7-57a0-4b24-8daa-c80f13e09d5d" xmlns:ns3="236e074f-7ece-421d-94d4-6456559d5f57" targetNamespace="http://schemas.microsoft.com/office/2006/metadata/properties" ma:root="true" ma:fieldsID="c42eb0b93ea19d4a38f9ceae3d49928d" ns2:_="" ns3:_="">
    <xsd:import namespace="aae392d7-57a0-4b24-8daa-c80f13e09d5d"/>
    <xsd:import namespace="236e074f-7ece-421d-94d4-6456559d5f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392d7-57a0-4b24-8daa-c80f13e09d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1c2e55a2-83dd-4793-92eb-b822313f36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e074f-7ece-421d-94d4-6456559d5f5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e70dc1-2972-4ab6-9298-e5cda041c8d6}" ma:internalName="TaxCatchAll" ma:showField="CatchAllData" ma:web="236e074f-7ece-421d-94d4-6456559d5f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58CCCB-A693-4545-821C-0509FC314F12}">
  <ds:schemaRefs>
    <ds:schemaRef ds:uri="http://schemas.microsoft.com/office/2006/metadata/properties"/>
    <ds:schemaRef ds:uri="http://schemas.microsoft.com/office/infopath/2007/PartnerControls"/>
    <ds:schemaRef ds:uri="aae392d7-57a0-4b24-8daa-c80f13e09d5d"/>
    <ds:schemaRef ds:uri="236e074f-7ece-421d-94d4-6456559d5f57"/>
  </ds:schemaRefs>
</ds:datastoreItem>
</file>

<file path=customXml/itemProps2.xml><?xml version="1.0" encoding="utf-8"?>
<ds:datastoreItem xmlns:ds="http://schemas.openxmlformats.org/officeDocument/2006/customXml" ds:itemID="{C3F41BCF-EA72-45BB-8DAA-FF69BB8190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861C35-34D6-4D61-BAA0-18CB11B8D0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e392d7-57a0-4b24-8daa-c80f13e09d5d"/>
    <ds:schemaRef ds:uri="236e074f-7ece-421d-94d4-6456559d5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Partage Valeur Ajoutée</vt:lpstr>
      <vt:lpstr>Ecarts de salaires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Christophe Alliot</cp:lastModifiedBy>
  <cp:revision>3</cp:revision>
  <dcterms:created xsi:type="dcterms:W3CDTF">2023-04-06T19:51:04Z</dcterms:created>
  <dcterms:modified xsi:type="dcterms:W3CDTF">2023-04-24T15:19:48Z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0x010100E69078B7E1BE2644A0A5E49AE22A818C</vt:lpwstr>
  </property>
  <property fmtid="{D5CDD505-2E9C-101B-9397-08002B2CF9AE}" pid="3" name="MediaServiceImageTags">
    <vt:lpwstr/>
  </property>
</Properties>
</file>